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IvR3SB61UntXNvH3-pL0WvSncHsya8qM\Soumissions ALBUMS-LIVRES\"/>
    </mc:Choice>
  </mc:AlternateContent>
  <xr:revisionPtr revIDLastSave="0" documentId="13_ncr:1_{3C43608D-8E61-4BAA-923C-A281D3062543}" xr6:coauthVersionLast="47" xr6:coauthVersionMax="47" xr10:uidLastSave="{00000000-0000-0000-0000-000000000000}"/>
  <bookViews>
    <workbookView xWindow="28680" yWindow="-120" windowWidth="29040" windowHeight="16440" xr2:uid="{FB27CA67-7695-404F-A2CF-6BB80CF054A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Z10" i="1" s="1"/>
  <c r="W12" i="1"/>
  <c r="T30" i="1" s="1"/>
  <c r="K12" i="1"/>
  <c r="J12" i="1"/>
  <c r="G12" i="1"/>
  <c r="H12" i="1"/>
  <c r="N10" i="1" s="1"/>
  <c r="I12" i="1"/>
  <c r="C15" i="1" l="1"/>
  <c r="C14" i="1"/>
  <c r="E30" i="1"/>
  <c r="S14" i="1"/>
  <c r="S15" i="1"/>
  <c r="C16" i="1"/>
</calcChain>
</file>

<file path=xl/sharedStrings.xml><?xml version="1.0" encoding="utf-8"?>
<sst xmlns="http://schemas.openxmlformats.org/spreadsheetml/2006/main" count="23" uniqueCount="21">
  <si>
    <t>Format du couvert</t>
  </si>
  <si>
    <t>Hauteur du bloc page :</t>
  </si>
  <si>
    <t>Largeur du bloc page :</t>
  </si>
  <si>
    <t>Mois la recoupe, ou finale :</t>
  </si>
  <si>
    <t>Nombre de pages :</t>
  </si>
  <si>
    <t>Sorte de papier :</t>
  </si>
  <si>
    <t>Bond 50lb</t>
  </si>
  <si>
    <t>Bond 60lb</t>
  </si>
  <si>
    <t>Bond 70 lb</t>
  </si>
  <si>
    <t>Soie 80lb</t>
  </si>
  <si>
    <t>Soie 100lb</t>
  </si>
  <si>
    <t>Format du livre fini :</t>
  </si>
  <si>
    <t>Couvert sans marges perdues :</t>
  </si>
  <si>
    <t>Format du fichier .pdf :</t>
  </si>
  <si>
    <r>
      <t xml:space="preserve">Format pages intérieures
</t>
    </r>
    <r>
      <rPr>
        <sz val="16"/>
        <color theme="1"/>
        <rFont val="Aptos Narrow"/>
        <family val="2"/>
        <scheme val="minor"/>
      </rPr>
      <t>avec fond perdu</t>
    </r>
    <r>
      <rPr>
        <b/>
        <sz val="18"/>
        <color theme="1"/>
        <rFont val="Aptos Narrow"/>
        <family val="2"/>
        <scheme val="minor"/>
      </rPr>
      <t>*</t>
    </r>
  </si>
  <si>
    <t>*Payez moins cher en prenant le format moins recoupe</t>
  </si>
  <si>
    <t>Le fond perdu est la zone située au-delà de la coupe final. Il faut faire dépasser l'arrière-plan afin de ne pas avoir de  marges blanches après la découpe.</t>
  </si>
  <si>
    <t>* si vos pages sont blanches aux 4 côtés recoupés, pas besoin de marges perdues. Le format du fichier doit être celui inscrit sans marges perdues.</t>
  </si>
  <si>
    <t>Intérieur sans marges perdues :</t>
  </si>
  <si>
    <t>Bleed :</t>
  </si>
  <si>
    <t>Moins recoupe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</si>
</sst>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8"/>
      <color theme="4"/>
      <name val="Aptos Narrow"/>
      <family val="2"/>
      <scheme val="minor"/>
    </font>
    <font>
      <b/>
      <sz val="9"/>
      <color theme="4"/>
      <name val="Aptos Narrow"/>
      <family val="2"/>
      <scheme val="minor"/>
    </font>
    <font>
      <b/>
      <sz val="10"/>
      <color theme="4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/>
      <bottom style="medium">
        <color indexed="64"/>
      </bottom>
      <diagonal/>
    </border>
    <border>
      <left/>
      <right style="mediumDashed">
        <color theme="0" tint="-0.249977111117893"/>
      </right>
      <top/>
      <bottom/>
      <diagonal/>
    </border>
    <border>
      <left style="mediumDashed">
        <color theme="0" tint="-0.249977111117893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2" fontId="0" fillId="0" borderId="0" xfId="0" applyNumberFormat="1"/>
    <xf numFmtId="0" fontId="0" fillId="0" borderId="7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1" fillId="3" borderId="17" xfId="0" applyFont="1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right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19" xfId="0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/>
    <xf numFmtId="0" fontId="12" fillId="0" borderId="0" xfId="0" applyFont="1"/>
    <xf numFmtId="0" fontId="0" fillId="0" borderId="18" xfId="0" applyBorder="1"/>
    <xf numFmtId="0" fontId="0" fillId="0" borderId="5" xfId="0" applyBorder="1"/>
    <xf numFmtId="0" fontId="2" fillId="0" borderId="6" xfId="0" applyFont="1" applyBorder="1"/>
    <xf numFmtId="2" fontId="4" fillId="0" borderId="0" xfId="0" applyNumberFormat="1" applyFont="1" applyAlignment="1">
      <alignment horizontal="left" vertical="center" textRotation="90"/>
    </xf>
    <xf numFmtId="0" fontId="12" fillId="0" borderId="0" xfId="0" applyFont="1" applyAlignment="1">
      <alignment horizontal="center" vertical="top" wrapText="1"/>
    </xf>
    <xf numFmtId="2" fontId="8" fillId="4" borderId="6" xfId="0" applyNumberFormat="1" applyFont="1" applyFill="1" applyBorder="1" applyAlignment="1">
      <alignment horizontal="center" vertical="top"/>
    </xf>
    <xf numFmtId="2" fontId="8" fillId="4" borderId="8" xfId="0" applyNumberFormat="1" applyFont="1" applyFill="1" applyBorder="1" applyAlignment="1">
      <alignment horizontal="center" vertical="top"/>
    </xf>
    <xf numFmtId="2" fontId="8" fillId="4" borderId="10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textRotation="90"/>
    </xf>
    <xf numFmtId="2" fontId="6" fillId="0" borderId="13" xfId="0" applyNumberFormat="1" applyFont="1" applyBorder="1" applyAlignment="1">
      <alignment horizontal="center" vertical="center" textRotation="90"/>
    </xf>
    <xf numFmtId="2" fontId="6" fillId="0" borderId="14" xfId="0" applyNumberFormat="1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 vertical="top"/>
    </xf>
    <xf numFmtId="2" fontId="8" fillId="0" borderId="13" xfId="0" applyNumberFormat="1" applyFont="1" applyBorder="1" applyAlignment="1">
      <alignment horizontal="center" vertical="top"/>
    </xf>
    <xf numFmtId="2" fontId="8" fillId="0" borderId="14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center" textRotation="90"/>
    </xf>
    <xf numFmtId="2" fontId="6" fillId="0" borderId="8" xfId="0" applyNumberFormat="1" applyFont="1" applyBorder="1" applyAlignment="1">
      <alignment horizontal="center" vertical="center" textRotation="90"/>
    </xf>
    <xf numFmtId="2" fontId="6" fillId="0" borderId="10" xfId="0" applyNumberFormat="1" applyFont="1" applyBorder="1" applyAlignment="1">
      <alignment horizontal="center" vertical="center" textRotation="90"/>
    </xf>
    <xf numFmtId="164" fontId="7" fillId="0" borderId="5" xfId="0" applyNumberFormat="1" applyFont="1" applyBorder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64" fontId="7" fillId="0" borderId="9" xfId="0" applyNumberFormat="1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2" fontId="8" fillId="0" borderId="8" xfId="0" applyNumberFormat="1" applyFont="1" applyBorder="1" applyAlignment="1">
      <alignment horizontal="center" vertical="top"/>
    </xf>
    <xf numFmtId="2" fontId="8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1551781</xdr:colOff>
      <xdr:row>9</xdr:row>
      <xdr:rowOff>112744</xdr:rowOff>
    </xdr:from>
    <xdr:to>
      <xdr:col>4</xdr:col>
      <xdr:colOff>44564</xdr:colOff>
      <xdr:row>12</xdr:row>
      <xdr:rowOff>115093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8C12B91-273B-F7FF-4D65-8CED441E4592}"/>
            </a:ext>
          </a:extLst>
        </xdr:cNvPr>
        <xdr:cNvSpPr txBox="1"/>
      </xdr:nvSpPr>
      <xdr:spPr>
        <a:xfrm>
          <a:off x="3075781" y="2315400"/>
          <a:ext cx="1227252" cy="39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700" b="1" i="1"/>
            <a:t>Marques de coupes </a:t>
          </a:r>
          <a:r>
            <a:rPr lang="fr-CA" sz="700" i="1"/>
            <a:t>---&gt;</a:t>
          </a:r>
          <a:br>
            <a:rPr lang="fr-CA" sz="700" i="1"/>
          </a:br>
          <a:r>
            <a:rPr lang="fr-CA" sz="700" i="1">
              <a:solidFill>
                <a:schemeClr val="bg1">
                  <a:lumMod val="50000"/>
                </a:schemeClr>
              </a:solidFill>
            </a:rPr>
            <a:t>(Si possible)   </a:t>
          </a:r>
        </a:p>
      </xdr:txBody>
    </xdr:sp>
    <xdr:clientData/>
  </xdr:twoCellAnchor>
  <xdr:twoCellAnchor>
    <xdr:from>
      <xdr:col>6</xdr:col>
      <xdr:colOff>112468</xdr:colOff>
      <xdr:row>7</xdr:row>
      <xdr:rowOff>222569</xdr:rowOff>
    </xdr:from>
    <xdr:to>
      <xdr:col>7</xdr:col>
      <xdr:colOff>57051</xdr:colOff>
      <xdr:row>10</xdr:row>
      <xdr:rowOff>30695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2E2BCC-FEFA-476C-8B5F-CE0000CA3A5D}"/>
            </a:ext>
          </a:extLst>
        </xdr:cNvPr>
        <xdr:cNvSpPr txBox="1"/>
      </xdr:nvSpPr>
      <xdr:spPr>
        <a:xfrm>
          <a:off x="4588123" y="1917362"/>
          <a:ext cx="1976583" cy="469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700" i="1"/>
            <a:t>Faux plies</a:t>
          </a:r>
          <a:r>
            <a:rPr lang="fr-CA" sz="700" i="1" baseline="0"/>
            <a:t> sur la couverture 0,25'' de l'épine</a:t>
          </a:r>
          <a:r>
            <a:rPr lang="fr-CA" sz="700" i="1"/>
            <a:t>---&gt;</a:t>
          </a:r>
        </a:p>
        <a:p>
          <a:pPr algn="r"/>
          <a:r>
            <a:rPr lang="fr-CA" sz="500" i="1"/>
            <a:t>(pas dans le montage, juste pour votre information)</a:t>
          </a:r>
        </a:p>
      </xdr:txBody>
    </xdr:sp>
    <xdr:clientData/>
  </xdr:twoCellAnchor>
  <xdr:twoCellAnchor>
    <xdr:from>
      <xdr:col>12</xdr:col>
      <xdr:colOff>73006</xdr:colOff>
      <xdr:row>8</xdr:row>
      <xdr:rowOff>268483</xdr:rowOff>
    </xdr:from>
    <xdr:to>
      <xdr:col>15</xdr:col>
      <xdr:colOff>121659</xdr:colOff>
      <xdr:row>11</xdr:row>
      <xdr:rowOff>150813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05581C1-F00E-4EDE-A76A-142E959AFD9A}"/>
            </a:ext>
          </a:extLst>
        </xdr:cNvPr>
        <xdr:cNvSpPr txBox="1"/>
      </xdr:nvSpPr>
      <xdr:spPr>
        <a:xfrm>
          <a:off x="9276537" y="2177452"/>
          <a:ext cx="1433747" cy="386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CA" sz="700" i="1"/>
            <a:t>&lt;---</a:t>
          </a:r>
          <a:r>
            <a:rPr lang="fr-CA" sz="700" i="1" baseline="0"/>
            <a:t> </a:t>
          </a:r>
          <a:r>
            <a:rPr lang="fr-CA" sz="700" b="1" i="1" baseline="0"/>
            <a:t>Marges perdues de 0,25" </a:t>
          </a:r>
        </a:p>
        <a:p>
          <a:pPr algn="l"/>
          <a:r>
            <a:rPr lang="fr-CA" sz="700" b="0" i="1" baseline="0">
              <a:solidFill>
                <a:schemeClr val="bg1">
                  <a:lumMod val="50000"/>
                </a:schemeClr>
              </a:solidFill>
            </a:rPr>
            <a:t>        (Obligatoire)</a:t>
          </a:r>
          <a:endParaRPr lang="fr-CA" sz="700" b="0" i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13</xdr:col>
      <xdr:colOff>153308</xdr:colOff>
      <xdr:row>18</xdr:row>
      <xdr:rowOff>4527</xdr:rowOff>
    </xdr:from>
    <xdr:to>
      <xdr:col>16</xdr:col>
      <xdr:colOff>24847</xdr:colOff>
      <xdr:row>19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F5A5729-9ACC-4727-8EDC-A4CD8FF2A36F}"/>
            </a:ext>
          </a:extLst>
        </xdr:cNvPr>
        <xdr:cNvSpPr txBox="1"/>
      </xdr:nvSpPr>
      <xdr:spPr>
        <a:xfrm>
          <a:off x="8593286" y="3706853"/>
          <a:ext cx="1494931" cy="185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CA" sz="700" i="1"/>
            <a:t>&lt;---</a:t>
          </a:r>
          <a:r>
            <a:rPr lang="fr-CA" sz="700" i="1" baseline="0"/>
            <a:t> Avec marges perdues</a:t>
          </a:r>
          <a:endParaRPr lang="fr-CA" sz="700" i="1"/>
        </a:p>
      </xdr:txBody>
    </xdr:sp>
    <xdr:clientData/>
  </xdr:twoCellAnchor>
  <xdr:twoCellAnchor>
    <xdr:from>
      <xdr:col>5</xdr:col>
      <xdr:colOff>60961</xdr:colOff>
      <xdr:row>16</xdr:row>
      <xdr:rowOff>108414</xdr:rowOff>
    </xdr:from>
    <xdr:to>
      <xdr:col>7</xdr:col>
      <xdr:colOff>101601</xdr:colOff>
      <xdr:row>19</xdr:row>
      <xdr:rowOff>107889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CC47FFE-161A-4BE3-BBE4-8B57F5DBC8B7}"/>
            </a:ext>
          </a:extLst>
        </xdr:cNvPr>
        <xdr:cNvSpPr txBox="1"/>
      </xdr:nvSpPr>
      <xdr:spPr>
        <a:xfrm>
          <a:off x="4470401" y="3458674"/>
          <a:ext cx="2143760" cy="55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000" b="1" i="0">
              <a:solidFill>
                <a:schemeClr val="bg1">
                  <a:lumMod val="75000"/>
                </a:schemeClr>
              </a:solidFill>
            </a:rPr>
            <a:t>C4</a:t>
          </a:r>
        </a:p>
      </xdr:txBody>
    </xdr:sp>
    <xdr:clientData/>
  </xdr:twoCellAnchor>
  <xdr:twoCellAnchor>
    <xdr:from>
      <xdr:col>8</xdr:col>
      <xdr:colOff>398780</xdr:colOff>
      <xdr:row>16</xdr:row>
      <xdr:rowOff>177180</xdr:rowOff>
    </xdr:from>
    <xdr:to>
      <xdr:col>10</xdr:col>
      <xdr:colOff>2026920</xdr:colOff>
      <xdr:row>19</xdr:row>
      <xdr:rowOff>176655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29D1F91-1B5B-458C-95C8-0427A1F16496}"/>
            </a:ext>
          </a:extLst>
        </xdr:cNvPr>
        <xdr:cNvSpPr txBox="1"/>
      </xdr:nvSpPr>
      <xdr:spPr>
        <a:xfrm>
          <a:off x="7020560" y="3527440"/>
          <a:ext cx="2113280" cy="55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000" b="1" i="0">
              <a:solidFill>
                <a:schemeClr val="bg1">
                  <a:lumMod val="75000"/>
                </a:schemeClr>
              </a:solidFill>
            </a:rPr>
            <a:t>C1</a:t>
          </a:r>
        </a:p>
      </xdr:txBody>
    </xdr:sp>
    <xdr:clientData/>
  </xdr:twoCellAnchor>
  <xdr:twoCellAnchor>
    <xdr:from>
      <xdr:col>7</xdr:col>
      <xdr:colOff>106683</xdr:colOff>
      <xdr:row>11</xdr:row>
      <xdr:rowOff>163285</xdr:rowOff>
    </xdr:from>
    <xdr:to>
      <xdr:col>8</xdr:col>
      <xdr:colOff>398783</xdr:colOff>
      <xdr:row>26</xdr:row>
      <xdr:rowOff>7643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29041F3D-54C0-4A61-AF83-3D72678EFDEF}"/>
            </a:ext>
          </a:extLst>
        </xdr:cNvPr>
        <xdr:cNvSpPr txBox="1"/>
      </xdr:nvSpPr>
      <xdr:spPr>
        <a:xfrm rot="16200000">
          <a:off x="5503083" y="3689542"/>
          <a:ext cx="2627472" cy="400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2000" b="1" i="0">
              <a:solidFill>
                <a:schemeClr val="bg1">
                  <a:lumMod val="75000"/>
                </a:schemeClr>
              </a:solidFill>
            </a:rPr>
            <a:t>Épine</a:t>
          </a:r>
          <a:r>
            <a:rPr lang="fr-CA" sz="2000" b="1" i="0" baseline="0">
              <a:solidFill>
                <a:schemeClr val="bg1">
                  <a:lumMod val="75000"/>
                </a:schemeClr>
              </a:solidFill>
            </a:rPr>
            <a:t> </a:t>
          </a:r>
          <a:r>
            <a:rPr lang="fr-CA" sz="2000" b="0" i="0" baseline="0">
              <a:solidFill>
                <a:schemeClr val="bg1">
                  <a:lumMod val="75000"/>
                </a:schemeClr>
              </a:solidFill>
            </a:rPr>
            <a:t>(ou dos)</a:t>
          </a:r>
          <a:endParaRPr lang="fr-CA" sz="2000" b="0" i="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10</xdr:col>
      <xdr:colOff>85073</xdr:colOff>
      <xdr:row>28</xdr:row>
      <xdr:rowOff>182218</xdr:rowOff>
    </xdr:from>
    <xdr:to>
      <xdr:col>10</xdr:col>
      <xdr:colOff>1731064</xdr:colOff>
      <xdr:row>29</xdr:row>
      <xdr:rowOff>164176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E092820A-518A-4D88-8C4C-42B77BB8FAEE}"/>
            </a:ext>
          </a:extLst>
        </xdr:cNvPr>
        <xdr:cNvSpPr txBox="1"/>
      </xdr:nvSpPr>
      <xdr:spPr>
        <a:xfrm>
          <a:off x="6371573" y="5640457"/>
          <a:ext cx="1645991" cy="172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CA" sz="700" i="1"/>
            <a:t>&lt;---</a:t>
          </a:r>
          <a:r>
            <a:rPr lang="fr-CA" sz="700" i="1" baseline="0"/>
            <a:t> Avec marges perdues</a:t>
          </a:r>
          <a:endParaRPr lang="fr-CA" sz="700" i="1"/>
        </a:p>
      </xdr:txBody>
    </xdr:sp>
    <xdr:clientData/>
  </xdr:twoCellAnchor>
  <xdr:twoCellAnchor>
    <xdr:from>
      <xdr:col>20</xdr:col>
      <xdr:colOff>398780</xdr:colOff>
      <xdr:row>16</xdr:row>
      <xdr:rowOff>177180</xdr:rowOff>
    </xdr:from>
    <xdr:to>
      <xdr:col>22</xdr:col>
      <xdr:colOff>2026920</xdr:colOff>
      <xdr:row>19</xdr:row>
      <xdr:rowOff>176655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BCE2BAF9-6775-4C0D-B0C3-D78644184498}"/>
            </a:ext>
          </a:extLst>
        </xdr:cNvPr>
        <xdr:cNvSpPr txBox="1"/>
      </xdr:nvSpPr>
      <xdr:spPr>
        <a:xfrm>
          <a:off x="6059943" y="3498506"/>
          <a:ext cx="2018665" cy="57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000" b="1" i="0">
              <a:solidFill>
                <a:schemeClr val="bg1">
                  <a:lumMod val="75000"/>
                </a:schemeClr>
              </a:solidFill>
            </a:rPr>
            <a:t>C1</a:t>
          </a:r>
        </a:p>
      </xdr:txBody>
    </xdr:sp>
    <xdr:clientData/>
  </xdr:twoCellAnchor>
  <xdr:twoCellAnchor>
    <xdr:from>
      <xdr:col>22</xdr:col>
      <xdr:colOff>1322101</xdr:colOff>
      <xdr:row>29</xdr:row>
      <xdr:rowOff>8283</xdr:rowOff>
    </xdr:from>
    <xdr:to>
      <xdr:col>25</xdr:col>
      <xdr:colOff>356153</xdr:colOff>
      <xdr:row>29</xdr:row>
      <xdr:rowOff>171039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46494E22-D5D3-4C1E-885B-361CF18D2422}"/>
            </a:ext>
          </a:extLst>
        </xdr:cNvPr>
        <xdr:cNvSpPr txBox="1"/>
      </xdr:nvSpPr>
      <xdr:spPr>
        <a:xfrm>
          <a:off x="14151862" y="5657022"/>
          <a:ext cx="1518834" cy="162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CA" sz="700" i="1"/>
            <a:t>&lt;---</a:t>
          </a:r>
          <a:r>
            <a:rPr lang="fr-CA" sz="700" i="1" baseline="0"/>
            <a:t> Avec marges perdues"</a:t>
          </a:r>
          <a:endParaRPr lang="fr-CA" sz="700" i="1"/>
        </a:p>
      </xdr:txBody>
    </xdr:sp>
    <xdr:clientData/>
  </xdr:twoCellAnchor>
  <xdr:twoCellAnchor>
    <xdr:from>
      <xdr:col>25</xdr:col>
      <xdr:colOff>137213</xdr:colOff>
      <xdr:row>17</xdr:row>
      <xdr:rowOff>157370</xdr:rowOff>
    </xdr:from>
    <xdr:to>
      <xdr:col>27</xdr:col>
      <xdr:colOff>74543</xdr:colOff>
      <xdr:row>18</xdr:row>
      <xdr:rowOff>158339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511283E6-A001-4AB9-9066-079F79DABB62}"/>
            </a:ext>
          </a:extLst>
        </xdr:cNvPr>
        <xdr:cNvSpPr txBox="1"/>
      </xdr:nvSpPr>
      <xdr:spPr>
        <a:xfrm>
          <a:off x="15451756" y="3669196"/>
          <a:ext cx="1461330" cy="19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CA" sz="700" i="1"/>
            <a:t>&lt;---</a:t>
          </a:r>
          <a:r>
            <a:rPr lang="fr-CA" sz="700" i="1" baseline="0"/>
            <a:t> Avec marges perdues</a:t>
          </a:r>
          <a:endParaRPr lang="fr-CA" sz="700" i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F86D-2B14-493E-A898-2DD1F8A88135}">
  <dimension ref="A1:AJ33"/>
  <sheetViews>
    <sheetView tabSelected="1" zoomScale="115" zoomScaleNormal="115" workbookViewId="0">
      <selection activeCell="R18" sqref="R18:R22"/>
    </sheetView>
  </sheetViews>
  <sheetFormatPr baseColWidth="10" defaultRowHeight="15" x14ac:dyDescent="0.25"/>
  <cols>
    <col min="3" max="3" width="15.5703125" customWidth="1"/>
    <col min="4" max="4" width="14" customWidth="1"/>
    <col min="5" max="5" width="2.140625" customWidth="1"/>
    <col min="6" max="6" width="1" customWidth="1"/>
    <col min="7" max="7" width="29.140625" customWidth="1"/>
    <col min="8" max="8" width="1.5703125" customWidth="1"/>
    <col min="9" max="9" width="6.85546875" bestFit="1" customWidth="1"/>
    <col min="10" max="10" width="1.140625" customWidth="1"/>
    <col min="11" max="11" width="29.140625" customWidth="1"/>
    <col min="12" max="12" width="1" customWidth="1"/>
    <col min="13" max="13" width="2.140625" customWidth="1"/>
    <col min="14" max="14" width="6.85546875" customWidth="1"/>
    <col min="16" max="17" width="6.140625" customWidth="1"/>
    <col min="18" max="18" width="19.140625" customWidth="1"/>
    <col min="19" max="19" width="11.42578125" customWidth="1"/>
    <col min="20" max="20" width="2.140625" customWidth="1"/>
    <col min="21" max="21" width="1.140625" customWidth="1"/>
    <col min="22" max="22" width="1.5703125" customWidth="1"/>
    <col min="23" max="23" width="34.5703125" customWidth="1"/>
    <col min="24" max="24" width="0.85546875" customWidth="1"/>
    <col min="25" max="25" width="1.85546875" customWidth="1"/>
    <col min="28" max="28" width="3" customWidth="1"/>
  </cols>
  <sheetData>
    <row r="1" spans="1:36" ht="30.95" customHeight="1" x14ac:dyDescent="0.4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3"/>
      <c r="Q1" s="28"/>
      <c r="R1" s="29"/>
      <c r="S1" s="29"/>
      <c r="T1" s="29"/>
      <c r="U1" s="29"/>
      <c r="V1" s="29"/>
      <c r="W1" s="36" t="s">
        <v>14</v>
      </c>
      <c r="X1" s="26"/>
      <c r="Y1" s="26"/>
      <c r="Z1" s="26"/>
      <c r="AA1" s="30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5.75" customHeight="1" thickBot="1" x14ac:dyDescent="0.3">
      <c r="A2" s="7"/>
      <c r="P2" s="11"/>
      <c r="Q2" s="7"/>
      <c r="W2" s="37"/>
      <c r="AA2" s="11"/>
    </row>
    <row r="3" spans="1:36" ht="17.45" customHeight="1" thickBot="1" x14ac:dyDescent="0.3">
      <c r="A3" s="7"/>
      <c r="C3" s="14" t="s">
        <v>2</v>
      </c>
      <c r="D3" s="12">
        <v>4.25</v>
      </c>
      <c r="E3" s="15"/>
      <c r="F3" s="15"/>
      <c r="N3" s="16" t="s">
        <v>6</v>
      </c>
      <c r="O3" s="17">
        <v>513</v>
      </c>
      <c r="P3" s="11"/>
      <c r="Q3" s="7"/>
      <c r="W3" s="37"/>
      <c r="AA3" s="11"/>
    </row>
    <row r="4" spans="1:36" ht="17.45" customHeight="1" thickBot="1" x14ac:dyDescent="0.3">
      <c r="A4" s="7"/>
      <c r="C4" s="14" t="s">
        <v>1</v>
      </c>
      <c r="D4" s="12">
        <v>7</v>
      </c>
      <c r="E4" s="15"/>
      <c r="F4" s="15"/>
      <c r="N4" s="16" t="s">
        <v>7</v>
      </c>
      <c r="O4" s="17">
        <v>434</v>
      </c>
      <c r="P4" s="11"/>
      <c r="Q4" s="7"/>
      <c r="W4" s="37"/>
      <c r="AA4" s="11"/>
    </row>
    <row r="5" spans="1:36" ht="17.45" customHeight="1" thickBot="1" x14ac:dyDescent="0.3">
      <c r="A5" s="7"/>
      <c r="C5" s="14" t="s">
        <v>3</v>
      </c>
      <c r="D5" s="12" t="s">
        <v>20</v>
      </c>
      <c r="E5" s="15"/>
      <c r="F5" s="15"/>
      <c r="G5" s="27" t="s">
        <v>15</v>
      </c>
      <c r="N5" s="16" t="s">
        <v>8</v>
      </c>
      <c r="O5" s="17">
        <v>377</v>
      </c>
      <c r="P5" s="11"/>
      <c r="Q5" s="7"/>
      <c r="W5" s="37"/>
      <c r="AA5" s="11"/>
    </row>
    <row r="6" spans="1:36" ht="17.45" customHeight="1" thickBot="1" x14ac:dyDescent="0.3">
      <c r="A6" s="7"/>
      <c r="C6" s="14" t="s">
        <v>4</v>
      </c>
      <c r="D6" s="12">
        <v>100</v>
      </c>
      <c r="N6" s="16" t="s">
        <v>10</v>
      </c>
      <c r="O6" s="17">
        <v>392</v>
      </c>
      <c r="P6" s="11"/>
      <c r="Q6" s="7"/>
      <c r="AA6" s="11"/>
    </row>
    <row r="7" spans="1:36" ht="17.45" customHeight="1" thickBot="1" x14ac:dyDescent="0.3">
      <c r="A7" s="7"/>
      <c r="C7" s="14" t="s">
        <v>5</v>
      </c>
      <c r="D7" s="12" t="s">
        <v>6</v>
      </c>
      <c r="N7" s="16" t="s">
        <v>9</v>
      </c>
      <c r="O7" s="17">
        <v>500</v>
      </c>
      <c r="P7" s="11"/>
      <c r="Q7" s="7"/>
      <c r="W7" s="32" t="s">
        <v>16</v>
      </c>
      <c r="AA7" s="11"/>
    </row>
    <row r="8" spans="1:36" ht="17.45" customHeight="1" thickBot="1" x14ac:dyDescent="0.3">
      <c r="A8" s="7"/>
      <c r="C8" s="14" t="s">
        <v>19</v>
      </c>
      <c r="D8" s="12">
        <v>0.25</v>
      </c>
      <c r="P8" s="11"/>
      <c r="Q8" s="7"/>
      <c r="W8" s="32"/>
      <c r="AA8" s="11"/>
    </row>
    <row r="9" spans="1:36" ht="23.1" customHeight="1" x14ac:dyDescent="0.25">
      <c r="A9" s="7"/>
      <c r="G9" s="9"/>
      <c r="I9" s="7"/>
      <c r="J9" s="7"/>
      <c r="K9" s="10"/>
      <c r="P9" s="11"/>
      <c r="Q9" s="7"/>
      <c r="W9" s="32"/>
      <c r="AA9" s="11"/>
    </row>
    <row r="10" spans="1:36" ht="11.45" customHeight="1" x14ac:dyDescent="0.25">
      <c r="A10" s="7"/>
      <c r="E10" s="18"/>
      <c r="F10" s="4"/>
      <c r="G10" s="18"/>
      <c r="H10" s="18"/>
      <c r="I10" s="18"/>
      <c r="J10" s="18"/>
      <c r="K10" s="18"/>
      <c r="L10" s="3"/>
      <c r="M10" s="18"/>
      <c r="N10" s="31">
        <f>H12+D8+D8</f>
        <v>7.3</v>
      </c>
      <c r="P10" s="11"/>
      <c r="Q10" s="7"/>
      <c r="T10" s="18"/>
      <c r="U10" s="4"/>
      <c r="V10" s="18"/>
      <c r="W10" s="18"/>
      <c r="X10" s="3"/>
      <c r="Y10" s="18"/>
      <c r="Z10" s="31">
        <f>V12+D8+D8</f>
        <v>7.3</v>
      </c>
      <c r="AA10" s="11"/>
    </row>
    <row r="11" spans="1:36" ht="5.0999999999999996" customHeight="1" thickBot="1" x14ac:dyDescent="0.3">
      <c r="A11" s="7"/>
      <c r="E11" s="18"/>
      <c r="F11" s="18"/>
      <c r="G11" s="18"/>
      <c r="H11" s="18"/>
      <c r="I11" s="18"/>
      <c r="J11" s="18"/>
      <c r="K11" s="18"/>
      <c r="L11" s="18"/>
      <c r="M11" s="2"/>
      <c r="N11" s="31"/>
      <c r="P11" s="11"/>
      <c r="Q11" s="7"/>
      <c r="T11" s="2"/>
      <c r="U11" s="18"/>
      <c r="V11" s="18"/>
      <c r="W11" s="18"/>
      <c r="X11" s="18"/>
      <c r="Y11" s="2"/>
      <c r="Z11" s="31"/>
      <c r="AA11" s="11"/>
    </row>
    <row r="12" spans="1:36" x14ac:dyDescent="0.25">
      <c r="A12" s="7"/>
      <c r="E12" s="1"/>
      <c r="F12" s="18"/>
      <c r="G12" s="44">
        <f>IF(D5="Moins recoupe",D3-0.1,D3)</f>
        <v>4.1500000000000004</v>
      </c>
      <c r="H12" s="47">
        <f>IF(D5="Moins recoupe",D4-0.2,D4)</f>
        <v>6.8</v>
      </c>
      <c r="I12" s="50">
        <f>(D6/LOOKUP(D7,N3:N7,O3:O7))+0.01</f>
        <v>0.2049317738791423</v>
      </c>
      <c r="J12" s="39">
        <f>IF(D5="Moins recoupe",D4-0.2,D4)</f>
        <v>6.8</v>
      </c>
      <c r="K12" s="53">
        <f>IF(D5="Moins recoupe",D3-0.1,D3)</f>
        <v>4.1500000000000004</v>
      </c>
      <c r="L12" s="18"/>
      <c r="M12" s="18"/>
      <c r="N12" s="31"/>
      <c r="P12" s="11"/>
      <c r="Q12" s="7"/>
      <c r="T12" s="18"/>
      <c r="U12" s="18"/>
      <c r="V12" s="39">
        <f>IF(D5="Moins recoupe",D4-0.2,D4)</f>
        <v>6.8</v>
      </c>
      <c r="W12" s="33">
        <f>IF(D5="Moins recoupe",D3-0.1,D3)</f>
        <v>4.1500000000000004</v>
      </c>
      <c r="X12" s="18"/>
      <c r="Y12" s="18"/>
      <c r="Z12" s="31"/>
      <c r="AA12" s="11"/>
    </row>
    <row r="13" spans="1:36" x14ac:dyDescent="0.25">
      <c r="A13" s="7"/>
      <c r="E13" s="18"/>
      <c r="F13" s="18"/>
      <c r="G13" s="45"/>
      <c r="H13" s="48"/>
      <c r="I13" s="51"/>
      <c r="J13" s="40"/>
      <c r="K13" s="54"/>
      <c r="L13" s="18"/>
      <c r="M13" s="18"/>
      <c r="N13" s="31"/>
      <c r="P13" s="11"/>
      <c r="Q13" s="7"/>
      <c r="T13" s="18"/>
      <c r="U13" s="18"/>
      <c r="V13" s="40"/>
      <c r="W13" s="34"/>
      <c r="X13" s="18"/>
      <c r="Y13" s="18"/>
      <c r="Z13" s="31"/>
      <c r="AA13" s="11"/>
    </row>
    <row r="14" spans="1:36" x14ac:dyDescent="0.25">
      <c r="A14" s="7"/>
      <c r="B14" s="19" t="s">
        <v>13</v>
      </c>
      <c r="C14" s="20" t="str">
        <f>CONCATENATE(N10," x ",ROUND(G12+I12+K12+D8+D8,3))</f>
        <v>7,3 x 9,005</v>
      </c>
      <c r="E14" s="18"/>
      <c r="F14" s="18"/>
      <c r="G14" s="45"/>
      <c r="H14" s="48"/>
      <c r="I14" s="51"/>
      <c r="J14" s="40"/>
      <c r="K14" s="54"/>
      <c r="L14" s="18"/>
      <c r="M14" s="18"/>
      <c r="N14" s="31"/>
      <c r="P14" s="11"/>
      <c r="Q14" s="7"/>
      <c r="R14" s="19" t="s">
        <v>13</v>
      </c>
      <c r="S14" s="20" t="str">
        <f>CONCATENATE(T30," x ",Z10)</f>
        <v>4,65 x 7,3</v>
      </c>
      <c r="T14" s="18"/>
      <c r="U14" s="18"/>
      <c r="V14" s="40"/>
      <c r="W14" s="34"/>
      <c r="X14" s="18"/>
      <c r="Y14" s="18"/>
      <c r="Z14" s="31"/>
      <c r="AA14" s="11"/>
    </row>
    <row r="15" spans="1:36" x14ac:dyDescent="0.25">
      <c r="A15" s="7"/>
      <c r="B15" s="19" t="s">
        <v>12</v>
      </c>
      <c r="C15" s="21" t="str">
        <f>CONCATENATE(H12," x ",ROUND(G12+I12+K12,3))</f>
        <v>6,8 x 8,505</v>
      </c>
      <c r="E15" s="18"/>
      <c r="F15" s="18"/>
      <c r="G15" s="45"/>
      <c r="H15" s="48"/>
      <c r="I15" s="51"/>
      <c r="J15" s="40"/>
      <c r="K15" s="54"/>
      <c r="L15" s="18"/>
      <c r="M15" s="18"/>
      <c r="N15" s="31"/>
      <c r="P15" s="11"/>
      <c r="Q15" s="7"/>
      <c r="R15" s="19" t="s">
        <v>18</v>
      </c>
      <c r="S15" s="21" t="str">
        <f>CONCATENATE(V12," x ",W12)</f>
        <v>6,8 x 4,15</v>
      </c>
      <c r="T15" s="18"/>
      <c r="U15" s="18"/>
      <c r="V15" s="40"/>
      <c r="W15" s="34"/>
      <c r="X15" s="18"/>
      <c r="Y15" s="18"/>
      <c r="Z15" s="31"/>
      <c r="AA15" s="11"/>
    </row>
    <row r="16" spans="1:36" x14ac:dyDescent="0.25">
      <c r="A16" s="7"/>
      <c r="B16" s="19" t="s">
        <v>11</v>
      </c>
      <c r="C16" s="22" t="str">
        <f>CONCATENATE(G12," x ",J12)</f>
        <v>4,15 x 6,8</v>
      </c>
      <c r="E16" s="18"/>
      <c r="F16" s="18"/>
      <c r="G16" s="45"/>
      <c r="H16" s="48"/>
      <c r="I16" s="51"/>
      <c r="J16" s="40"/>
      <c r="K16" s="54"/>
      <c r="L16" s="18"/>
      <c r="M16" s="18"/>
      <c r="N16" s="31"/>
      <c r="P16" s="11"/>
      <c r="Q16" s="7"/>
      <c r="R16" s="19"/>
      <c r="S16" s="22"/>
      <c r="T16" s="18"/>
      <c r="U16" s="18"/>
      <c r="V16" s="40"/>
      <c r="W16" s="34"/>
      <c r="X16" s="18"/>
      <c r="Y16" s="18"/>
      <c r="Z16" s="31"/>
      <c r="AA16" s="11"/>
    </row>
    <row r="17" spans="1:27" x14ac:dyDescent="0.25">
      <c r="A17" s="7"/>
      <c r="E17" s="18"/>
      <c r="F17" s="18"/>
      <c r="G17" s="45"/>
      <c r="H17" s="48"/>
      <c r="I17" s="51"/>
      <c r="J17" s="40"/>
      <c r="K17" s="54"/>
      <c r="L17" s="18"/>
      <c r="M17" s="18"/>
      <c r="N17" s="31"/>
      <c r="P17" s="11"/>
      <c r="Q17" s="7"/>
      <c r="T17" s="18"/>
      <c r="U17" s="18"/>
      <c r="V17" s="40"/>
      <c r="W17" s="34"/>
      <c r="X17" s="18"/>
      <c r="Y17" s="18"/>
      <c r="Z17" s="31"/>
      <c r="AA17" s="11"/>
    </row>
    <row r="18" spans="1:27" x14ac:dyDescent="0.25">
      <c r="A18" s="7"/>
      <c r="E18" s="18"/>
      <c r="F18" s="18"/>
      <c r="G18" s="45"/>
      <c r="H18" s="48"/>
      <c r="I18" s="51"/>
      <c r="J18" s="40"/>
      <c r="K18" s="54"/>
      <c r="L18" s="18"/>
      <c r="M18" s="18"/>
      <c r="N18" s="31"/>
      <c r="P18" s="11"/>
      <c r="Q18" s="7"/>
      <c r="R18" s="32" t="s">
        <v>17</v>
      </c>
      <c r="T18" s="18"/>
      <c r="U18" s="18"/>
      <c r="V18" s="40"/>
      <c r="W18" s="34"/>
      <c r="X18" s="18"/>
      <c r="Y18" s="18"/>
      <c r="Z18" s="31"/>
      <c r="AA18" s="11"/>
    </row>
    <row r="19" spans="1:27" x14ac:dyDescent="0.25">
      <c r="A19" s="7"/>
      <c r="E19" s="18"/>
      <c r="F19" s="18"/>
      <c r="G19" s="45"/>
      <c r="H19" s="48"/>
      <c r="I19" s="51"/>
      <c r="J19" s="40"/>
      <c r="K19" s="54"/>
      <c r="L19" s="18"/>
      <c r="M19" s="18"/>
      <c r="N19" s="31"/>
      <c r="P19" s="11"/>
      <c r="Q19" s="7"/>
      <c r="R19" s="32"/>
      <c r="T19" s="18"/>
      <c r="U19" s="18"/>
      <c r="V19" s="40"/>
      <c r="W19" s="34"/>
      <c r="X19" s="18"/>
      <c r="Y19" s="18"/>
      <c r="Z19" s="31"/>
      <c r="AA19" s="11"/>
    </row>
    <row r="20" spans="1:27" x14ac:dyDescent="0.25">
      <c r="A20" s="7"/>
      <c r="E20" s="18"/>
      <c r="F20" s="18"/>
      <c r="G20" s="45"/>
      <c r="H20" s="48"/>
      <c r="I20" s="51"/>
      <c r="J20" s="40"/>
      <c r="K20" s="54"/>
      <c r="L20" s="18"/>
      <c r="M20" s="18"/>
      <c r="N20" s="31"/>
      <c r="P20" s="11"/>
      <c r="Q20" s="7"/>
      <c r="R20" s="32"/>
      <c r="T20" s="18"/>
      <c r="U20" s="18"/>
      <c r="V20" s="40"/>
      <c r="W20" s="34"/>
      <c r="X20" s="18"/>
      <c r="Y20" s="18"/>
      <c r="Z20" s="31"/>
      <c r="AA20" s="11"/>
    </row>
    <row r="21" spans="1:27" x14ac:dyDescent="0.25">
      <c r="A21" s="7"/>
      <c r="E21" s="18"/>
      <c r="F21" s="18"/>
      <c r="G21" s="45"/>
      <c r="H21" s="48"/>
      <c r="I21" s="51"/>
      <c r="J21" s="40"/>
      <c r="K21" s="54"/>
      <c r="L21" s="18"/>
      <c r="M21" s="18"/>
      <c r="N21" s="31"/>
      <c r="P21" s="11"/>
      <c r="Q21" s="7"/>
      <c r="R21" s="32"/>
      <c r="T21" s="18"/>
      <c r="U21" s="18"/>
      <c r="V21" s="40"/>
      <c r="W21" s="34"/>
      <c r="X21" s="18"/>
      <c r="Y21" s="18"/>
      <c r="Z21" s="31"/>
      <c r="AA21" s="11"/>
    </row>
    <row r="22" spans="1:27" x14ac:dyDescent="0.25">
      <c r="A22" s="7"/>
      <c r="E22" s="18"/>
      <c r="F22" s="18"/>
      <c r="G22" s="45"/>
      <c r="H22" s="48"/>
      <c r="I22" s="51"/>
      <c r="J22" s="40"/>
      <c r="K22" s="54"/>
      <c r="L22" s="18"/>
      <c r="M22" s="18"/>
      <c r="N22" s="31"/>
      <c r="P22" s="11"/>
      <c r="Q22" s="7"/>
      <c r="R22" s="32"/>
      <c r="T22" s="18"/>
      <c r="U22" s="18"/>
      <c r="V22" s="40"/>
      <c r="W22" s="34"/>
      <c r="X22" s="18"/>
      <c r="Y22" s="18"/>
      <c r="Z22" s="31"/>
      <c r="AA22" s="11"/>
    </row>
    <row r="23" spans="1:27" x14ac:dyDescent="0.25">
      <c r="A23" s="7"/>
      <c r="E23" s="18"/>
      <c r="F23" s="18"/>
      <c r="G23" s="45"/>
      <c r="H23" s="48"/>
      <c r="I23" s="51"/>
      <c r="J23" s="40"/>
      <c r="K23" s="54"/>
      <c r="L23" s="18"/>
      <c r="M23" s="18"/>
      <c r="N23" s="31"/>
      <c r="P23" s="11"/>
      <c r="Q23" s="7"/>
      <c r="T23" s="18"/>
      <c r="U23" s="18"/>
      <c r="V23" s="40"/>
      <c r="W23" s="34"/>
      <c r="X23" s="18"/>
      <c r="Y23" s="18"/>
      <c r="Z23" s="31"/>
      <c r="AA23" s="11"/>
    </row>
    <row r="24" spans="1:27" x14ac:dyDescent="0.25">
      <c r="A24" s="7"/>
      <c r="E24" s="18"/>
      <c r="F24" s="18"/>
      <c r="G24" s="45"/>
      <c r="H24" s="48"/>
      <c r="I24" s="51"/>
      <c r="J24" s="40"/>
      <c r="K24" s="54"/>
      <c r="L24" s="18"/>
      <c r="M24" s="18"/>
      <c r="N24" s="31"/>
      <c r="P24" s="11"/>
      <c r="Q24" s="7"/>
      <c r="T24" s="18"/>
      <c r="U24" s="18"/>
      <c r="V24" s="40"/>
      <c r="W24" s="34"/>
      <c r="X24" s="18"/>
      <c r="Y24" s="18"/>
      <c r="Z24" s="31"/>
      <c r="AA24" s="11"/>
    </row>
    <row r="25" spans="1:27" x14ac:dyDescent="0.25">
      <c r="A25" s="7"/>
      <c r="E25" s="18"/>
      <c r="F25" s="18"/>
      <c r="G25" s="45"/>
      <c r="H25" s="48"/>
      <c r="I25" s="51"/>
      <c r="J25" s="40"/>
      <c r="K25" s="54"/>
      <c r="L25" s="18"/>
      <c r="M25" s="18"/>
      <c r="N25" s="31"/>
      <c r="P25" s="11"/>
      <c r="Q25" s="7"/>
      <c r="T25" s="18"/>
      <c r="U25" s="18"/>
      <c r="V25" s="40"/>
      <c r="W25" s="34"/>
      <c r="X25" s="18"/>
      <c r="Y25" s="18"/>
      <c r="Z25" s="31"/>
      <c r="AA25" s="11"/>
    </row>
    <row r="26" spans="1:27" ht="15.75" thickBot="1" x14ac:dyDescent="0.3">
      <c r="A26" s="7"/>
      <c r="E26" s="2"/>
      <c r="F26" s="18"/>
      <c r="G26" s="46"/>
      <c r="H26" s="49"/>
      <c r="I26" s="52"/>
      <c r="J26" s="41"/>
      <c r="K26" s="55"/>
      <c r="L26" s="18"/>
      <c r="M26" s="2"/>
      <c r="N26" s="31"/>
      <c r="P26" s="11"/>
      <c r="Q26" s="7"/>
      <c r="T26" s="2"/>
      <c r="U26" s="18"/>
      <c r="V26" s="41"/>
      <c r="W26" s="35"/>
      <c r="X26" s="18"/>
      <c r="Y26" s="2"/>
      <c r="Z26" s="31"/>
      <c r="AA26" s="11"/>
    </row>
    <row r="27" spans="1:27" ht="6" customHeight="1" x14ac:dyDescent="0.25">
      <c r="A27" s="7"/>
      <c r="E27" s="18"/>
      <c r="F27" s="18"/>
      <c r="G27" s="5"/>
      <c r="H27" s="18"/>
      <c r="I27" s="18"/>
      <c r="J27" s="18"/>
      <c r="K27" s="18"/>
      <c r="L27" s="18"/>
      <c r="M27" s="18"/>
      <c r="N27" s="31"/>
      <c r="P27" s="11"/>
      <c r="Q27" s="7"/>
      <c r="T27" s="18"/>
      <c r="U27" s="18"/>
      <c r="V27" s="18"/>
      <c r="W27" s="18"/>
      <c r="X27" s="18"/>
      <c r="Y27" s="18"/>
      <c r="Z27" s="31"/>
      <c r="AA27" s="11"/>
    </row>
    <row r="28" spans="1:27" ht="12.6" customHeight="1" x14ac:dyDescent="0.25">
      <c r="A28" s="7"/>
      <c r="E28" s="18"/>
      <c r="F28" s="18"/>
      <c r="G28" s="3"/>
      <c r="H28" s="18"/>
      <c r="I28" s="18"/>
      <c r="J28" s="18"/>
      <c r="K28" s="18"/>
      <c r="L28" s="3"/>
      <c r="M28" s="18"/>
      <c r="N28" s="31"/>
      <c r="P28" s="11"/>
      <c r="Q28" s="7"/>
      <c r="T28" s="18"/>
      <c r="U28" s="4"/>
      <c r="V28" s="18"/>
      <c r="W28" s="18"/>
      <c r="X28" s="3"/>
      <c r="Y28" s="18"/>
      <c r="Z28" s="31"/>
      <c r="AA28" s="11"/>
    </row>
    <row r="29" spans="1:27" x14ac:dyDescent="0.25">
      <c r="A29" s="7"/>
      <c r="G29" s="9"/>
      <c r="H29" s="11"/>
      <c r="I29" s="8"/>
      <c r="K29" s="10"/>
      <c r="P29" s="11"/>
      <c r="Q29" s="7"/>
      <c r="AA29" s="11"/>
    </row>
    <row r="30" spans="1:27" x14ac:dyDescent="0.25">
      <c r="A30" s="7"/>
      <c r="E30" s="38">
        <f>G12+I12+K12+D8+D8</f>
        <v>9.004931773879143</v>
      </c>
      <c r="F30" s="38"/>
      <c r="G30" s="38"/>
      <c r="H30" s="38"/>
      <c r="I30" s="38"/>
      <c r="J30" s="38"/>
      <c r="K30" s="38"/>
      <c r="L30" s="38"/>
      <c r="M30" s="38"/>
      <c r="P30" s="11"/>
      <c r="Q30" s="7"/>
      <c r="T30" s="38">
        <f>W12+D8+D8</f>
        <v>4.6500000000000004</v>
      </c>
      <c r="U30" s="38"/>
      <c r="V30" s="38"/>
      <c r="W30" s="38"/>
      <c r="X30" s="38"/>
      <c r="Y30" s="38"/>
      <c r="AA30" s="11"/>
    </row>
    <row r="31" spans="1:27" ht="15.75" thickBot="1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3"/>
      <c r="R31" s="24"/>
      <c r="S31" s="24"/>
      <c r="T31" s="24"/>
      <c r="U31" s="24"/>
      <c r="V31" s="24"/>
      <c r="W31" s="24"/>
      <c r="X31" s="24"/>
      <c r="Y31" s="24"/>
      <c r="Z31" s="24"/>
      <c r="AA31" s="25"/>
    </row>
    <row r="33" spans="9:9" x14ac:dyDescent="0.25">
      <c r="I33" s="6"/>
    </row>
  </sheetData>
  <sheetProtection algorithmName="SHA-512" hashValue="In33EB5H8CLMb5zpuyMmQEFS+nn8yskjUvy0QcHxmmUfNvtL3vQBWksC28OSk8LHvkQOgOMqMxigvSEo0jIQPQ==" saltValue="KRPsXFfXgFwgtJYt/AiOnQ==" spinCount="100000" sheet="1" objects="1" scenarios="1" formatCells="0" formatColumns="0" formatRows="0" insertColumns="0" insertRows="0"/>
  <sortState xmlns:xlrd2="http://schemas.microsoft.com/office/spreadsheetml/2017/richdata2" ref="N3:N7">
    <sortCondition ref="N3:N7"/>
  </sortState>
  <mergeCells count="15">
    <mergeCell ref="T30:Y30"/>
    <mergeCell ref="V12:V26"/>
    <mergeCell ref="E30:M30"/>
    <mergeCell ref="A1:O1"/>
    <mergeCell ref="G12:G26"/>
    <mergeCell ref="H12:H26"/>
    <mergeCell ref="I12:I26"/>
    <mergeCell ref="J12:J26"/>
    <mergeCell ref="K12:K26"/>
    <mergeCell ref="N10:N28"/>
    <mergeCell ref="Z10:Z28"/>
    <mergeCell ref="R18:R22"/>
    <mergeCell ref="W12:W26"/>
    <mergeCell ref="W1:W5"/>
    <mergeCell ref="W7:W9"/>
  </mergeCells>
  <dataValidations count="3">
    <dataValidation type="list" allowBlank="1" showInputMessage="1" showErrorMessage="1" sqref="D5:F5" xr:uid="{CF5DB6B1-6A12-4410-981F-86E88705273F}">
      <formula1>"Moins recoupe, final"</formula1>
    </dataValidation>
    <dataValidation type="list" allowBlank="1" showInputMessage="1" showErrorMessage="1" sqref="D7" xr:uid="{8E2967D9-EBA7-4B0D-8157-99000D9215F9}">
      <formula1>$N$3:$N$7</formula1>
    </dataValidation>
    <dataValidation type="list" allowBlank="1" showInputMessage="1" showErrorMessage="1" sqref="D8" xr:uid="{83DF063C-E5CF-4803-A26E-8B6D14237AED}">
      <mc:AlternateContent xmlns:x12ac="http://schemas.microsoft.com/office/spreadsheetml/2011/1/ac" xmlns:mc="http://schemas.openxmlformats.org/markup-compatibility/2006">
        <mc:Choice Requires="x12ac">
          <x12ac:list>"0,125"," 0,25"," 0,5"</x12ac:list>
        </mc:Choice>
        <mc:Fallback>
          <formula1>"0,125, 0,25, 0,5"</formula1>
        </mc:Fallback>
      </mc:AlternateContent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Annie-Claude Larocque</dc:creator>
  <cp:lastModifiedBy>Annie-Claude Larocque</cp:lastModifiedBy>
  <dcterms:created xsi:type="dcterms:W3CDTF">2025-02-10T14:47:00Z</dcterms:created>
  <dcterms:modified xsi:type="dcterms:W3CDTF">2025-04-02T20:49:53Z</dcterms:modified>
</cp:coreProperties>
</file>